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20" windowHeight="8370" tabRatio="923" activeTab="0"/>
  </bookViews>
  <sheets>
    <sheet name="INCOME STATEMENTS" sheetId="1" r:id="rId1"/>
    <sheet name="eps-bonus(old-current)" sheetId="2" state="hidden" r:id="rId2"/>
  </sheets>
  <externalReferences>
    <externalReference r:id="rId5"/>
  </externalReferences>
  <definedNames>
    <definedName name="_xlnm.Print_Area" localSheetId="1">'eps-bonus(old-current)'!$A$1:$I$54</definedName>
    <definedName name="_xlnm.Print_Area" localSheetId="0">'INCOME STATEMENTS'!$A$1:$H$50</definedName>
  </definedNames>
  <calcPr fullCalcOnLoad="1"/>
</workbook>
</file>

<file path=xl/sharedStrings.xml><?xml version="1.0" encoding="utf-8"?>
<sst xmlns="http://schemas.openxmlformats.org/spreadsheetml/2006/main" count="122" uniqueCount="87">
  <si>
    <t>Individual Period</t>
  </si>
  <si>
    <t>Preceding</t>
  </si>
  <si>
    <t>Corresponding</t>
  </si>
  <si>
    <t>Quarter</t>
  </si>
  <si>
    <t xml:space="preserve">        Year</t>
  </si>
  <si>
    <t>Period</t>
  </si>
  <si>
    <t>Current</t>
  </si>
  <si>
    <t>To Date</t>
  </si>
  <si>
    <t xml:space="preserve">         Year</t>
  </si>
  <si>
    <t xml:space="preserve">  Preceding</t>
  </si>
  <si>
    <t>RM`000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</si>
  <si>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</si>
  <si>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</si>
  <si>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</si>
  <si>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</si>
  <si>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</si>
  <si>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</si>
  <si>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</si>
  <si>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</si>
  <si>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</si>
  <si>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attributable to</t>
  </si>
  <si>
    <t xml:space="preserve">  shareholders</t>
  </si>
  <si>
    <t>Year</t>
  </si>
  <si>
    <t>Cumulative Period</t>
  </si>
  <si>
    <t>EPS COMPUTATION</t>
  </si>
  <si>
    <t>Information</t>
  </si>
  <si>
    <t>Key</t>
  </si>
  <si>
    <t>Amount of net loss earned for equity attributable to each equity share</t>
  </si>
  <si>
    <t>A</t>
  </si>
  <si>
    <t>Weighted average share capital</t>
  </si>
  <si>
    <t>Increase</t>
  </si>
  <si>
    <t>Share Capital</t>
  </si>
  <si>
    <t>Weighted average</t>
  </si>
  <si>
    <t>31/1/2003</t>
  </si>
  <si>
    <t>28/2/2003</t>
  </si>
  <si>
    <t>31/3/2003</t>
  </si>
  <si>
    <t>30/4/2003</t>
  </si>
  <si>
    <t>31/5/2003</t>
  </si>
  <si>
    <t>30/6/2003</t>
  </si>
  <si>
    <t>31/7/2003</t>
  </si>
  <si>
    <t>31/8/2003</t>
  </si>
  <si>
    <t>30/9/2003</t>
  </si>
  <si>
    <t>31/10/2003</t>
  </si>
  <si>
    <t>30/11/2003</t>
  </si>
  <si>
    <t>31/12/2003</t>
  </si>
  <si>
    <t>31/1/2004</t>
  </si>
  <si>
    <t>B</t>
  </si>
  <si>
    <t>Average fair value of one ordinary share during the year</t>
  </si>
  <si>
    <t>Weighted average number of shares under option during the year</t>
  </si>
  <si>
    <t>ESOS</t>
  </si>
  <si>
    <t>31/1/2002</t>
  </si>
  <si>
    <t>28/2/2002</t>
  </si>
  <si>
    <t>31/3/2002</t>
  </si>
  <si>
    <t>30/4/2002</t>
  </si>
  <si>
    <t>31/5/2002</t>
  </si>
  <si>
    <t>30/6/2002</t>
  </si>
  <si>
    <t>31/7/2002</t>
  </si>
  <si>
    <t>31/8/2001</t>
  </si>
  <si>
    <t>30/9/2001</t>
  </si>
  <si>
    <t>31/10/2001</t>
  </si>
  <si>
    <t>30/11/2002</t>
  </si>
  <si>
    <t>31/12/2001</t>
  </si>
  <si>
    <t>D</t>
  </si>
  <si>
    <t>Exercise price for shares under option during the year</t>
  </si>
  <si>
    <t>E</t>
  </si>
  <si>
    <t>Number of shares that would have been issued at fair value</t>
  </si>
  <si>
    <t>F = D*(E/C)</t>
  </si>
  <si>
    <t>G=D-F</t>
  </si>
  <si>
    <t>Workings</t>
  </si>
  <si>
    <t>H=B+G</t>
  </si>
  <si>
    <t>A/B</t>
  </si>
  <si>
    <t>A/(B+D-F)</t>
  </si>
  <si>
    <t>Note: Movement of shares is taken at month end.</t>
  </si>
  <si>
    <t xml:space="preserve"> -   </t>
  </si>
  <si>
    <t>Basic loss per share</t>
  </si>
  <si>
    <t xml:space="preserve">Diluted loss per share </t>
  </si>
  <si>
    <t xml:space="preserve">C  (add 6 months end share price divided  by 6) </t>
  </si>
  <si>
    <t>SAPURA INDUSTRIAL BERHAD (17547-W)</t>
  </si>
  <si>
    <t>Earnings per share (sen)</t>
  </si>
  <si>
    <t xml:space="preserve">  -  Basic </t>
  </si>
  <si>
    <t xml:space="preserve">  -  Diluted</t>
  </si>
  <si>
    <t>UNAUDITED CONDENSED CONSOLIDATED INCOME STATEMENT</t>
  </si>
  <si>
    <t>FOR THE QUARTER ENDED 31 OCTOBER 2005</t>
  </si>
  <si>
    <t>31.10.2005</t>
  </si>
  <si>
    <t>31.10.2004</t>
  </si>
  <si>
    <t>Share in results of associated</t>
  </si>
  <si>
    <t xml:space="preserve">   company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</si>
</sst>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\ ???/???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0_);_(* \(#,##0.0000\);_(* &quot;-&quot;??_);_(@_)"/>
    <numFmt numFmtId="183" formatCode="[$-409]h:mm:ss\ AM/PM"/>
    <numFmt numFmtId="184" formatCode="#,##0.0_);\(#,##0.0\)"/>
    <numFmt numFmtId="185" formatCode="_(* #,##0.00000_);_(* \(#,##0.00000\);_(* &quot;-&quot;??_);_(@_)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[$-409]dddd\,\ mmmm\ dd\,\ yyyy"/>
    <numFmt numFmtId="190" formatCode="0.0"/>
    <numFmt numFmtId="191" formatCode="_(* #,##0.0000_);_(* \(#,##0.0000\);_(* &quot;-&quot;_);_(@_)"/>
    <numFmt numFmtId="192" formatCode="_(* #,##0.00000_);_(* \(#,##0.00000\);_(* &quot;-&quot;_);_(@_)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</numFmts>
  <fonts count="7">
    <font>
      <sz val="10"/>
      <name val="Arial"/>
      <family val="0"/>
    </font>
    <font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Sapura"/>
      <family val="3"/>
    </font>
    <font>
      <b/>
      <sz val="12"/>
      <name val="Sapur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81" fontId="1" fillId="0" borderId="0" xfId="15" applyNumberFormat="1" applyFont="1" applyAlignment="1">
      <alignment/>
    </xf>
    <xf numFmtId="181" fontId="1" fillId="0" borderId="0" xfId="15" applyNumberFormat="1" applyFont="1" applyFill="1" applyAlignment="1">
      <alignment/>
    </xf>
    <xf numFmtId="181" fontId="1" fillId="0" borderId="1" xfId="15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2" fillId="0" borderId="0" xfId="15" applyNumberFormat="1" applyFont="1" applyAlignment="1">
      <alignment/>
    </xf>
    <xf numFmtId="43" fontId="1" fillId="0" borderId="0" xfId="15" applyFont="1" applyAlignment="1">
      <alignment/>
    </xf>
    <xf numFmtId="181" fontId="0" fillId="0" borderId="0" xfId="15" applyNumberFormat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 quotePrefix="1">
      <alignment horizontal="center"/>
    </xf>
    <xf numFmtId="41" fontId="5" fillId="0" borderId="2" xfId="0" applyNumberFormat="1" applyFont="1" applyBorder="1" applyAlignment="1" quotePrefix="1">
      <alignment horizontal="center"/>
    </xf>
    <xf numFmtId="41" fontId="5" fillId="0" borderId="2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41" fontId="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 horizontal="right"/>
    </xf>
    <xf numFmtId="187" fontId="5" fillId="0" borderId="3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187" fontId="5" fillId="0" borderId="0" xfId="0" applyNumberFormat="1" applyFont="1" applyFill="1" applyAlignment="1">
      <alignment horizontal="center"/>
    </xf>
    <xf numFmtId="187" fontId="5" fillId="0" borderId="3" xfId="0" applyNumberFormat="1" applyFont="1" applyFill="1" applyBorder="1" applyAlignment="1">
      <alignment horizontal="center"/>
    </xf>
    <xf numFmtId="41" fontId="5" fillId="0" borderId="0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7</xdr:col>
      <xdr:colOff>676275</xdr:colOff>
      <xdr:row>49</xdr:row>
      <xdr:rowOff>76200</xdr:rowOff>
    </xdr:to>
    <xdr:sp>
      <xdr:nvSpPr>
        <xdr:cNvPr id="1" name="Rectangle 9"/>
        <xdr:cNvSpPr>
          <a:spLocks/>
        </xdr:cNvSpPr>
      </xdr:nvSpPr>
      <xdr:spPr>
        <a:xfrm>
          <a:off x="19050" y="8724900"/>
          <a:ext cx="5514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The Condensed Consolidated Income Statement should be read in conjunction with the Audited Financial Statements for financial year ended 31 January 2005.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-sarimah-acc\consol\7'04%20(%20After%20adj%20DataOne)\R%20Consol%20&amp;%20Detailed%20BS(stat9).D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&amp; Detailed  BS(stat9)"/>
      <sheetName val="BS Workin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27.140625" style="14" customWidth="1"/>
    <col min="2" max="2" width="10.421875" style="14" customWidth="1"/>
    <col min="3" max="3" width="4.421875" style="14" customWidth="1"/>
    <col min="4" max="4" width="12.140625" style="14" customWidth="1"/>
    <col min="5" max="5" width="3.57421875" style="14" customWidth="1"/>
    <col min="6" max="6" width="11.421875" style="14" bestFit="1" customWidth="1"/>
    <col min="7" max="7" width="3.7109375" style="14" customWidth="1"/>
    <col min="8" max="8" width="12.8515625" style="14" customWidth="1"/>
    <col min="9" max="16384" width="9.140625" style="14" customWidth="1"/>
  </cols>
  <sheetData>
    <row r="1" ht="15">
      <c r="A1" s="13"/>
    </row>
    <row r="2" ht="15">
      <c r="A2" s="13" t="s">
        <v>77</v>
      </c>
    </row>
    <row r="3" ht="15">
      <c r="A3" s="13" t="s">
        <v>81</v>
      </c>
    </row>
    <row r="4" ht="15">
      <c r="A4" s="13" t="s">
        <v>82</v>
      </c>
    </row>
    <row r="5" spans="2:8" ht="15">
      <c r="B5" s="15"/>
      <c r="C5" s="15"/>
      <c r="D5" s="15"/>
      <c r="E5" s="15"/>
      <c r="F5" s="15"/>
      <c r="G5" s="15"/>
      <c r="H5" s="16"/>
    </row>
    <row r="6" spans="2:8" ht="15">
      <c r="B6" s="15"/>
      <c r="C6" s="15"/>
      <c r="D6" s="15"/>
      <c r="E6" s="15"/>
      <c r="F6" s="15"/>
      <c r="G6" s="15"/>
      <c r="H6" s="16"/>
    </row>
    <row r="7" spans="2:8" ht="15">
      <c r="B7" s="17"/>
      <c r="C7" s="17"/>
      <c r="D7" s="18" t="s">
        <v>0</v>
      </c>
      <c r="E7" s="17"/>
      <c r="F7" s="17"/>
      <c r="G7" s="17"/>
      <c r="H7" s="18" t="s">
        <v>23</v>
      </c>
    </row>
    <row r="8" spans="2:8" ht="15">
      <c r="B8" s="17"/>
      <c r="C8" s="17"/>
      <c r="D8" s="17"/>
      <c r="E8" s="17"/>
      <c r="F8" s="17"/>
      <c r="G8" s="17"/>
      <c r="H8" s="17"/>
    </row>
    <row r="9" spans="2:8" ht="15">
      <c r="B9" s="17"/>
      <c r="C9" s="17"/>
      <c r="D9" s="18" t="s">
        <v>1</v>
      </c>
      <c r="E9" s="17"/>
      <c r="F9" s="17"/>
      <c r="G9" s="17"/>
      <c r="H9" s="18" t="s">
        <v>9</v>
      </c>
    </row>
    <row r="10" spans="2:8" ht="15">
      <c r="B10" s="17"/>
      <c r="C10" s="17"/>
      <c r="D10" s="18" t="s">
        <v>4</v>
      </c>
      <c r="E10" s="17"/>
      <c r="F10" s="18" t="s">
        <v>6</v>
      </c>
      <c r="G10" s="17"/>
      <c r="H10" s="18" t="s">
        <v>8</v>
      </c>
    </row>
    <row r="11" spans="2:8" ht="15">
      <c r="B11" s="18" t="s">
        <v>6</v>
      </c>
      <c r="C11" s="17"/>
      <c r="D11" s="18" t="s">
        <v>2</v>
      </c>
      <c r="E11" s="17"/>
      <c r="F11" s="18" t="s">
        <v>22</v>
      </c>
      <c r="G11" s="17"/>
      <c r="H11" s="18" t="s">
        <v>2</v>
      </c>
    </row>
    <row r="12" spans="2:8" ht="15">
      <c r="B12" s="18" t="s">
        <v>3</v>
      </c>
      <c r="C12" s="17"/>
      <c r="D12" s="18" t="s">
        <v>3</v>
      </c>
      <c r="E12" s="17"/>
      <c r="F12" s="18" t="s">
        <v>7</v>
      </c>
      <c r="G12" s="17"/>
      <c r="H12" s="18" t="s">
        <v>5</v>
      </c>
    </row>
    <row r="13" spans="2:8" ht="15">
      <c r="B13" s="18" t="s">
        <v>83</v>
      </c>
      <c r="C13" s="17"/>
      <c r="D13" s="18" t="s">
        <v>84</v>
      </c>
      <c r="E13" s="17"/>
      <c r="F13" s="18" t="str">
        <f>+B13</f>
        <v>31.10.2005</v>
      </c>
      <c r="G13" s="17"/>
      <c r="H13" s="18" t="str">
        <f>+D13</f>
        <v>31.10.2004</v>
      </c>
    </row>
    <row r="14" spans="2:8" ht="15">
      <c r="B14" s="18" t="s">
        <v>10</v>
      </c>
      <c r="C14" s="17"/>
      <c r="D14" s="18" t="s">
        <v>10</v>
      </c>
      <c r="E14" s="17"/>
      <c r="F14" s="18" t="s">
        <v>10</v>
      </c>
      <c r="G14" s="17"/>
      <c r="H14" s="18" t="s">
        <v>10</v>
      </c>
    </row>
    <row r="15" spans="2:8" ht="15">
      <c r="B15" s="19"/>
      <c r="D15" s="19"/>
      <c r="F15" s="19"/>
      <c r="H15" s="19"/>
    </row>
    <row r="16" spans="1:8" ht="15">
      <c r="A16" s="14" t="s">
        <v>11</v>
      </c>
      <c r="B16" s="20">
        <v>43559</v>
      </c>
      <c r="C16" s="20"/>
      <c r="D16" s="20">
        <v>39750</v>
      </c>
      <c r="E16" s="20"/>
      <c r="F16" s="20">
        <v>125092</v>
      </c>
      <c r="G16" s="20"/>
      <c r="H16" s="20">
        <v>105137</v>
      </c>
    </row>
    <row r="17" spans="2:8" ht="15">
      <c r="B17" s="20"/>
      <c r="C17" s="20"/>
      <c r="D17" s="20"/>
      <c r="E17" s="20"/>
      <c r="F17" s="20"/>
      <c r="G17" s="20"/>
      <c r="H17" s="20"/>
    </row>
    <row r="18" spans="1:8" ht="15">
      <c r="A18" s="14" t="s">
        <v>12</v>
      </c>
      <c r="B18" s="21">
        <v>-41313</v>
      </c>
      <c r="C18" s="20"/>
      <c r="D18" s="21">
        <v>-39187</v>
      </c>
      <c r="E18" s="20"/>
      <c r="F18" s="21">
        <v>-116910</v>
      </c>
      <c r="G18" s="20"/>
      <c r="H18" s="21">
        <v>-101195</v>
      </c>
    </row>
    <row r="19" spans="2:8" ht="15">
      <c r="B19" s="20"/>
      <c r="C19" s="20"/>
      <c r="D19" s="20"/>
      <c r="E19" s="20"/>
      <c r="F19" s="20"/>
      <c r="G19" s="20"/>
      <c r="H19" s="20"/>
    </row>
    <row r="20" spans="1:8" ht="15">
      <c r="A20" s="14" t="s">
        <v>13</v>
      </c>
      <c r="B20" s="22">
        <v>321</v>
      </c>
      <c r="C20" s="20"/>
      <c r="D20" s="22">
        <v>638</v>
      </c>
      <c r="E20" s="20"/>
      <c r="F20" s="22">
        <v>2302</v>
      </c>
      <c r="G20" s="20"/>
      <c r="H20" s="22">
        <v>1875</v>
      </c>
    </row>
    <row r="21" spans="2:8" ht="15">
      <c r="B21" s="20"/>
      <c r="C21" s="20"/>
      <c r="D21" s="20"/>
      <c r="E21" s="20"/>
      <c r="F21" s="20"/>
      <c r="G21" s="20"/>
      <c r="H21" s="20"/>
    </row>
    <row r="22" spans="1:8" ht="15">
      <c r="A22" s="14" t="s">
        <v>14</v>
      </c>
      <c r="B22" s="21">
        <v>2567</v>
      </c>
      <c r="C22" s="20"/>
      <c r="D22" s="20">
        <v>1201</v>
      </c>
      <c r="E22" s="20"/>
      <c r="F22" s="21">
        <v>10484</v>
      </c>
      <c r="G22" s="20"/>
      <c r="H22" s="20">
        <v>5817</v>
      </c>
    </row>
    <row r="23" spans="2:8" ht="15">
      <c r="B23" s="20"/>
      <c r="C23" s="20"/>
      <c r="D23" s="20"/>
      <c r="E23" s="20"/>
      <c r="F23" s="20"/>
      <c r="G23" s="20"/>
      <c r="H23" s="20"/>
    </row>
    <row r="24" spans="1:8" ht="15" customHeight="1">
      <c r="A24" s="14" t="s">
        <v>15</v>
      </c>
      <c r="B24" s="33">
        <v>-1232</v>
      </c>
      <c r="C24" s="24"/>
      <c r="D24" s="33">
        <v>-1047</v>
      </c>
      <c r="E24" s="24"/>
      <c r="F24" s="33">
        <v>-3194</v>
      </c>
      <c r="G24" s="24"/>
      <c r="H24" s="33">
        <v>-2790</v>
      </c>
    </row>
    <row r="25" spans="2:8" ht="15" customHeight="1">
      <c r="B25" s="33"/>
      <c r="C25" s="24"/>
      <c r="D25" s="33"/>
      <c r="E25" s="24"/>
      <c r="F25" s="33"/>
      <c r="G25" s="24"/>
      <c r="H25" s="33"/>
    </row>
    <row r="26" spans="1:8" ht="15" customHeight="1">
      <c r="A26" s="14" t="s">
        <v>85</v>
      </c>
      <c r="B26" s="24"/>
      <c r="C26" s="24"/>
      <c r="D26" s="24"/>
      <c r="E26" s="24"/>
      <c r="F26" s="24"/>
      <c r="G26" s="24"/>
      <c r="H26" s="24"/>
    </row>
    <row r="27" spans="1:8" ht="15" customHeight="1">
      <c r="A27" s="14" t="s">
        <v>86</v>
      </c>
      <c r="B27" s="24">
        <v>-300</v>
      </c>
      <c r="C27" s="24"/>
      <c r="D27" s="24">
        <v>0</v>
      </c>
      <c r="E27" s="24"/>
      <c r="F27" s="24">
        <v>-300</v>
      </c>
      <c r="G27" s="24"/>
      <c r="H27" s="24">
        <v>0</v>
      </c>
    </row>
    <row r="28" spans="2:8" ht="15" customHeight="1">
      <c r="B28" s="23"/>
      <c r="C28" s="20"/>
      <c r="D28" s="23"/>
      <c r="E28" s="20"/>
      <c r="F28" s="23"/>
      <c r="G28" s="20"/>
      <c r="H28" s="23"/>
    </row>
    <row r="29" spans="1:8" ht="15">
      <c r="A29" s="14" t="s">
        <v>16</v>
      </c>
      <c r="B29" s="21">
        <v>1035</v>
      </c>
      <c r="C29" s="20"/>
      <c r="D29" s="20">
        <v>154</v>
      </c>
      <c r="E29" s="20"/>
      <c r="F29" s="21">
        <v>6990</v>
      </c>
      <c r="G29" s="20"/>
      <c r="H29" s="20">
        <v>3027</v>
      </c>
    </row>
    <row r="30" spans="2:8" ht="15">
      <c r="B30" s="20"/>
      <c r="C30" s="20"/>
      <c r="D30" s="20"/>
      <c r="E30" s="20"/>
      <c r="F30" s="20"/>
      <c r="G30" s="20"/>
      <c r="H30" s="20"/>
    </row>
    <row r="31" spans="1:8" ht="15">
      <c r="A31" s="14" t="s">
        <v>17</v>
      </c>
      <c r="B31" s="22">
        <v>-229</v>
      </c>
      <c r="C31" s="24"/>
      <c r="D31" s="22">
        <v>-436</v>
      </c>
      <c r="E31" s="24"/>
      <c r="F31" s="22">
        <v>-546</v>
      </c>
      <c r="G31" s="24"/>
      <c r="H31" s="22">
        <v>-1201</v>
      </c>
    </row>
    <row r="32" spans="2:8" ht="15">
      <c r="B32" s="20"/>
      <c r="C32" s="20"/>
      <c r="D32" s="20"/>
      <c r="E32" s="20"/>
      <c r="F32" s="20"/>
      <c r="G32" s="20"/>
      <c r="H32" s="20"/>
    </row>
    <row r="33" spans="1:8" ht="15">
      <c r="A33" s="14" t="s">
        <v>18</v>
      </c>
      <c r="B33" s="21">
        <v>806</v>
      </c>
      <c r="C33" s="20"/>
      <c r="D33" s="21">
        <v>-282</v>
      </c>
      <c r="E33" s="20"/>
      <c r="F33" s="21">
        <v>6444</v>
      </c>
      <c r="G33" s="20"/>
      <c r="H33" s="21">
        <v>1826</v>
      </c>
    </row>
    <row r="34" spans="2:8" ht="15">
      <c r="B34" s="21"/>
      <c r="C34" s="20"/>
      <c r="D34" s="21"/>
      <c r="E34" s="20"/>
      <c r="F34" s="21"/>
      <c r="G34" s="20"/>
      <c r="H34" s="21"/>
    </row>
    <row r="35" spans="1:8" ht="15">
      <c r="A35" s="14" t="s">
        <v>19</v>
      </c>
      <c r="B35" s="22">
        <v>-320</v>
      </c>
      <c r="C35" s="24"/>
      <c r="D35" s="22">
        <v>0</v>
      </c>
      <c r="E35" s="24"/>
      <c r="F35" s="22">
        <v>-455</v>
      </c>
      <c r="G35" s="24"/>
      <c r="H35" s="22">
        <v>0</v>
      </c>
    </row>
    <row r="36" spans="2:8" ht="15" hidden="1">
      <c r="B36" s="23"/>
      <c r="C36" s="24"/>
      <c r="D36" s="23"/>
      <c r="E36" s="24"/>
      <c r="F36" s="23"/>
      <c r="G36" s="24"/>
      <c r="H36" s="23"/>
    </row>
    <row r="37" spans="2:8" ht="15">
      <c r="B37" s="24"/>
      <c r="C37" s="24"/>
      <c r="D37" s="24"/>
      <c r="E37" s="24"/>
      <c r="F37" s="24"/>
      <c r="G37" s="24"/>
      <c r="H37" s="24"/>
    </row>
    <row r="38" spans="1:8" ht="15">
      <c r="A38" s="14" t="s">
        <v>20</v>
      </c>
      <c r="B38" s="24"/>
      <c r="C38" s="24"/>
      <c r="D38" s="24"/>
      <c r="E38" s="24"/>
      <c r="F38" s="24"/>
      <c r="G38" s="24"/>
      <c r="H38" s="24"/>
    </row>
    <row r="39" spans="1:8" ht="15.75" thickBot="1">
      <c r="A39" s="14" t="s">
        <v>21</v>
      </c>
      <c r="B39" s="25">
        <v>486</v>
      </c>
      <c r="C39" s="20"/>
      <c r="D39" s="25">
        <v>-282</v>
      </c>
      <c r="E39" s="20"/>
      <c r="F39" s="25">
        <v>5989</v>
      </c>
      <c r="G39" s="20"/>
      <c r="H39" s="25">
        <v>1826</v>
      </c>
    </row>
    <row r="40" spans="2:8" ht="15.75" thickTop="1">
      <c r="B40" s="20"/>
      <c r="C40" s="20"/>
      <c r="D40" s="20"/>
      <c r="E40" s="20"/>
      <c r="F40" s="20"/>
      <c r="G40" s="20"/>
      <c r="H40" s="20"/>
    </row>
    <row r="41" spans="1:8" ht="15">
      <c r="A41" s="14" t="s">
        <v>78</v>
      </c>
      <c r="B41" s="20"/>
      <c r="C41" s="20"/>
      <c r="D41" s="20"/>
      <c r="E41" s="20"/>
      <c r="F41" s="20"/>
      <c r="G41" s="20"/>
      <c r="H41" s="20"/>
    </row>
    <row r="42" spans="1:8" ht="15">
      <c r="A42" s="26" t="s">
        <v>79</v>
      </c>
      <c r="B42" s="31">
        <v>0.67</v>
      </c>
      <c r="C42" s="27"/>
      <c r="D42" s="28">
        <v>-0.43</v>
      </c>
      <c r="E42" s="27"/>
      <c r="F42" s="31">
        <v>8.65</v>
      </c>
      <c r="G42" s="27"/>
      <c r="H42" s="28">
        <v>2.81</v>
      </c>
    </row>
    <row r="43" spans="1:8" ht="15.75" thickBot="1">
      <c r="A43" s="26" t="s">
        <v>80</v>
      </c>
      <c r="B43" s="32">
        <v>0.67</v>
      </c>
      <c r="C43" s="27"/>
      <c r="D43" s="29">
        <v>-0.44</v>
      </c>
      <c r="E43" s="27"/>
      <c r="F43" s="32">
        <v>8.65</v>
      </c>
      <c r="G43" s="27"/>
      <c r="H43" s="29">
        <v>2.82</v>
      </c>
    </row>
    <row r="44" ht="15.75" thickTop="1"/>
  </sheetData>
  <printOptions/>
  <pageMargins left="1" right="1" top="1" bottom="0.86" header="0.5" footer="0.55"/>
  <pageSetup horizontalDpi="600" verticalDpi="600" orientation="portrait" paperSize="9" scale="95" r:id="rId2"/>
  <headerFooter alignWithMargins="0">
    <oddHeader xml:space="preserve">&amp;L&amp;"Times New Roman,Bold"&amp;11     </oddHeader>
    <oddFooter>&amp;C&amp;"Sapura,Regular"&amp;12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2" sqref="A2"/>
    </sheetView>
  </sheetViews>
  <sheetFormatPr defaultColWidth="9.140625" defaultRowHeight="12.75"/>
  <cols>
    <col min="5" max="5" width="22.28125" style="0" customWidth="1"/>
    <col min="6" max="6" width="18.57421875" style="0" customWidth="1"/>
    <col min="10" max="10" width="9.7109375" style="0" bestFit="1" customWidth="1"/>
  </cols>
  <sheetData>
    <row r="1" ht="12.75">
      <c r="A1" t="s">
        <v>24</v>
      </c>
    </row>
    <row r="2" ht="12.75">
      <c r="A2" s="12">
        <v>38199</v>
      </c>
    </row>
    <row r="4" spans="1:8" ht="12.75">
      <c r="A4" t="s">
        <v>25</v>
      </c>
      <c r="H4" t="s">
        <v>26</v>
      </c>
    </row>
    <row r="6" spans="1:8" ht="12.75">
      <c r="A6" t="s">
        <v>27</v>
      </c>
      <c r="F6" s="2">
        <v>3054048.99</v>
      </c>
      <c r="H6" t="s">
        <v>28</v>
      </c>
    </row>
    <row r="8" spans="1:8" ht="12.75">
      <c r="A8" t="s">
        <v>29</v>
      </c>
      <c r="H8" s="11">
        <v>0</v>
      </c>
    </row>
    <row r="9" spans="4:6" ht="12.75">
      <c r="D9" s="1" t="s">
        <v>30</v>
      </c>
      <c r="E9" s="1" t="s">
        <v>31</v>
      </c>
      <c r="F9" s="1" t="s">
        <v>32</v>
      </c>
    </row>
    <row r="10" spans="1:6" ht="12.75">
      <c r="A10" t="s">
        <v>33</v>
      </c>
      <c r="D10" t="s">
        <v>73</v>
      </c>
      <c r="E10" s="2">
        <f>41668000+21627000</f>
        <v>63295000</v>
      </c>
      <c r="F10" t="s">
        <v>73</v>
      </c>
    </row>
    <row r="11" spans="1:6" ht="12.75">
      <c r="A11" t="s">
        <v>34</v>
      </c>
      <c r="D11" t="s">
        <v>73</v>
      </c>
      <c r="E11" s="2">
        <f>41668000+21627000</f>
        <v>63295000</v>
      </c>
      <c r="F11" s="2"/>
    </row>
    <row r="12" spans="1:6" ht="12.75">
      <c r="A12" t="s">
        <v>35</v>
      </c>
      <c r="D12" t="s">
        <v>73</v>
      </c>
      <c r="E12" s="2">
        <f>41668000+21627000</f>
        <v>63295000</v>
      </c>
      <c r="F12" s="2"/>
    </row>
    <row r="13" spans="1:6" ht="12.75">
      <c r="A13" t="s">
        <v>36</v>
      </c>
      <c r="D13" s="2">
        <v>6000</v>
      </c>
      <c r="E13" s="2">
        <f>41668000+21627000+6000</f>
        <v>63301000</v>
      </c>
      <c r="F13" s="2"/>
    </row>
    <row r="14" spans="1:6" ht="12.75">
      <c r="A14" t="s">
        <v>37</v>
      </c>
      <c r="D14" t="s">
        <v>73</v>
      </c>
      <c r="E14" s="2">
        <f>41668000+21627000+6000</f>
        <v>63301000</v>
      </c>
      <c r="F14" s="2">
        <f>E14/3</f>
        <v>21100333.333333332</v>
      </c>
    </row>
    <row r="15" spans="1:6" ht="12.75">
      <c r="A15" t="s">
        <v>38</v>
      </c>
      <c r="D15" s="10">
        <v>17000</v>
      </c>
      <c r="E15" s="2">
        <f>41668000+21627000+6000+17000</f>
        <v>63318000</v>
      </c>
      <c r="F15" s="2">
        <f>E15/3</f>
        <v>21106000</v>
      </c>
    </row>
    <row r="16" spans="1:6" ht="12.75">
      <c r="A16" t="s">
        <v>39</v>
      </c>
      <c r="D16" s="10">
        <v>211000</v>
      </c>
      <c r="E16" s="2">
        <f aca="true" t="shared" si="0" ref="E16:E22">41668000+21627000+6000+17000+211000</f>
        <v>63529000</v>
      </c>
      <c r="F16" s="2">
        <f>E16/3</f>
        <v>21176333.333333332</v>
      </c>
    </row>
    <row r="17" spans="1:6" ht="12.75">
      <c r="A17" t="s">
        <v>40</v>
      </c>
      <c r="D17" t="s">
        <v>73</v>
      </c>
      <c r="E17" s="2">
        <f t="shared" si="0"/>
        <v>63529000</v>
      </c>
      <c r="F17" t="s">
        <v>73</v>
      </c>
    </row>
    <row r="18" spans="1:6" ht="12.75">
      <c r="A18" t="s">
        <v>41</v>
      </c>
      <c r="D18" t="s">
        <v>73</v>
      </c>
      <c r="E18" s="2">
        <f t="shared" si="0"/>
        <v>63529000</v>
      </c>
      <c r="F18" t="s">
        <v>73</v>
      </c>
    </row>
    <row r="19" spans="1:6" ht="12.75">
      <c r="A19" t="s">
        <v>42</v>
      </c>
      <c r="D19" t="s">
        <v>73</v>
      </c>
      <c r="E19" s="2">
        <f t="shared" si="0"/>
        <v>63529000</v>
      </c>
      <c r="F19" t="s">
        <v>73</v>
      </c>
    </row>
    <row r="20" spans="1:6" ht="12.75">
      <c r="A20" t="s">
        <v>43</v>
      </c>
      <c r="D20" t="s">
        <v>73</v>
      </c>
      <c r="E20" s="2">
        <f t="shared" si="0"/>
        <v>63529000</v>
      </c>
      <c r="F20" t="s">
        <v>73</v>
      </c>
    </row>
    <row r="21" spans="1:6" ht="12.75">
      <c r="A21" t="s">
        <v>44</v>
      </c>
      <c r="D21" t="s">
        <v>73</v>
      </c>
      <c r="E21" s="2">
        <f t="shared" si="0"/>
        <v>63529000</v>
      </c>
      <c r="F21" t="s">
        <v>73</v>
      </c>
    </row>
    <row r="22" spans="1:10" ht="12.75">
      <c r="A22" t="s">
        <v>45</v>
      </c>
      <c r="D22" t="s">
        <v>73</v>
      </c>
      <c r="E22" s="2">
        <f t="shared" si="0"/>
        <v>63529000</v>
      </c>
      <c r="F22" t="s">
        <v>73</v>
      </c>
      <c r="J22" s="2">
        <f>+E22-64881000</f>
        <v>-1352000</v>
      </c>
    </row>
    <row r="23" spans="4:8" ht="13.5" thickBot="1">
      <c r="D23" s="30">
        <f>SUM(D10:D22)</f>
        <v>234000</v>
      </c>
      <c r="E23" s="30">
        <f>SUM(E10:E22)</f>
        <v>824508000</v>
      </c>
      <c r="F23" s="30">
        <f>SUM(F10:F22)</f>
        <v>63382666.66666666</v>
      </c>
      <c r="H23" t="s">
        <v>46</v>
      </c>
    </row>
    <row r="24" ht="13.5" thickTop="1"/>
    <row r="25" spans="1:8" ht="12.75">
      <c r="A25" t="s">
        <v>47</v>
      </c>
      <c r="F25">
        <v>1.44</v>
      </c>
      <c r="H25" t="s">
        <v>76</v>
      </c>
    </row>
    <row r="27" ht="12.75">
      <c r="A27" t="s">
        <v>48</v>
      </c>
    </row>
    <row r="28" spans="4:6" ht="12.75">
      <c r="D28" t="s">
        <v>30</v>
      </c>
      <c r="E28" t="s">
        <v>49</v>
      </c>
      <c r="F28" t="s">
        <v>32</v>
      </c>
    </row>
    <row r="29" spans="1:6" ht="12.75">
      <c r="A29" t="s">
        <v>50</v>
      </c>
      <c r="D29" s="2">
        <v>2246000</v>
      </c>
      <c r="E29" t="s">
        <v>73</v>
      </c>
      <c r="F29" s="2"/>
    </row>
    <row r="30" spans="1:6" ht="12.75">
      <c r="A30" t="s">
        <v>51</v>
      </c>
      <c r="D30">
        <v>0</v>
      </c>
      <c r="E30" t="s">
        <v>73</v>
      </c>
      <c r="F30" s="5">
        <f>D30*0/3</f>
        <v>0</v>
      </c>
    </row>
    <row r="31" spans="1:6" ht="12.75">
      <c r="A31" t="s">
        <v>52</v>
      </c>
      <c r="D31">
        <v>0</v>
      </c>
      <c r="E31" t="s">
        <v>73</v>
      </c>
      <c r="F31" s="5">
        <f>D31*0/3</f>
        <v>0</v>
      </c>
    </row>
    <row r="32" spans="1:6" ht="12.75">
      <c r="A32" t="s">
        <v>53</v>
      </c>
      <c r="D32" s="2">
        <v>-6000</v>
      </c>
      <c r="E32" s="2">
        <v>-6000</v>
      </c>
      <c r="F32" s="5">
        <f>D29+D32</f>
        <v>2240000</v>
      </c>
    </row>
    <row r="33" spans="1:6" ht="12.75">
      <c r="A33" t="s">
        <v>54</v>
      </c>
      <c r="D33" t="s">
        <v>73</v>
      </c>
      <c r="E33" s="2">
        <v>-6000</v>
      </c>
      <c r="F33" s="5">
        <v>0</v>
      </c>
    </row>
    <row r="34" spans="1:6" ht="12.75">
      <c r="A34" t="s">
        <v>55</v>
      </c>
      <c r="D34">
        <v>-17000</v>
      </c>
      <c r="E34" s="2">
        <f>-6000-17000</f>
        <v>-23000</v>
      </c>
      <c r="F34" s="5">
        <f>D34*1/3</f>
        <v>-5666.666666666667</v>
      </c>
    </row>
    <row r="35" spans="1:6" ht="12.75">
      <c r="A35" t="s">
        <v>56</v>
      </c>
      <c r="D35">
        <v>-211000</v>
      </c>
      <c r="E35" s="2">
        <f>-6000-211000</f>
        <v>-217000</v>
      </c>
      <c r="F35" s="5">
        <f>D35*0/6</f>
        <v>0</v>
      </c>
    </row>
    <row r="36" spans="1:6" ht="12.75">
      <c r="A36" t="s">
        <v>57</v>
      </c>
      <c r="D36" t="s">
        <v>73</v>
      </c>
      <c r="E36" s="2">
        <v>-6000</v>
      </c>
      <c r="F36" s="5">
        <v>0</v>
      </c>
    </row>
    <row r="37" spans="1:6" ht="12.75">
      <c r="A37" t="s">
        <v>58</v>
      </c>
      <c r="D37" t="s">
        <v>73</v>
      </c>
      <c r="E37" s="2">
        <v>-6000</v>
      </c>
      <c r="F37" s="5">
        <v>0</v>
      </c>
    </row>
    <row r="38" spans="1:6" ht="12.75">
      <c r="A38" t="s">
        <v>59</v>
      </c>
      <c r="D38" t="s">
        <v>73</v>
      </c>
      <c r="E38" s="2">
        <v>-6000</v>
      </c>
      <c r="F38" s="5">
        <v>0</v>
      </c>
    </row>
    <row r="39" spans="1:6" ht="12.75">
      <c r="A39" t="s">
        <v>60</v>
      </c>
      <c r="D39" t="s">
        <v>73</v>
      </c>
      <c r="E39" s="2">
        <v>-6000</v>
      </c>
      <c r="F39" s="5">
        <v>0</v>
      </c>
    </row>
    <row r="40" spans="1:6" ht="12.75">
      <c r="A40" t="s">
        <v>61</v>
      </c>
      <c r="D40" t="s">
        <v>73</v>
      </c>
      <c r="E40" s="2">
        <v>-6000</v>
      </c>
      <c r="F40" s="5">
        <v>0</v>
      </c>
    </row>
    <row r="41" spans="1:6" ht="12.75">
      <c r="A41" t="s">
        <v>50</v>
      </c>
      <c r="D41" t="s">
        <v>73</v>
      </c>
      <c r="E41" s="2">
        <v>-6000</v>
      </c>
      <c r="F41" s="5">
        <v>0</v>
      </c>
    </row>
    <row r="42" spans="4:8" ht="13.5" thickBot="1">
      <c r="D42" s="2">
        <f>SUM(D29:D41)</f>
        <v>2012000</v>
      </c>
      <c r="F42" s="6">
        <f>SUM(F29:F41)</f>
        <v>2234333.3333333335</v>
      </c>
      <c r="H42" t="s">
        <v>62</v>
      </c>
    </row>
    <row r="43" ht="13.5" thickTop="1"/>
    <row r="44" spans="1:8" ht="12.75">
      <c r="A44" t="s">
        <v>63</v>
      </c>
      <c r="F44">
        <v>1.2</v>
      </c>
      <c r="H44" t="s">
        <v>64</v>
      </c>
    </row>
    <row r="46" spans="1:9" ht="12.75">
      <c r="A46" t="s">
        <v>65</v>
      </c>
      <c r="F46" s="7">
        <f>(F42*F44)/F25</f>
        <v>1861944.4444444445</v>
      </c>
      <c r="G46" s="3"/>
      <c r="H46" s="3" t="s">
        <v>66</v>
      </c>
      <c r="I46" s="4"/>
    </row>
    <row r="47" spans="6:9" ht="12.75">
      <c r="F47" s="7">
        <f>F42-F46</f>
        <v>372388.888888889</v>
      </c>
      <c r="G47" s="3"/>
      <c r="H47" s="3" t="s">
        <v>67</v>
      </c>
      <c r="I47" s="4"/>
    </row>
    <row r="48" spans="1:9" ht="12.75">
      <c r="A48" t="s">
        <v>68</v>
      </c>
      <c r="F48" s="7">
        <f>F23+F47</f>
        <v>63755055.555555545</v>
      </c>
      <c r="G48" s="3"/>
      <c r="H48" s="3" t="s">
        <v>69</v>
      </c>
      <c r="I48" s="4"/>
    </row>
    <row r="49" spans="6:9" ht="15">
      <c r="F49" s="3"/>
      <c r="G49" s="3"/>
      <c r="H49" s="3"/>
      <c r="I49" s="8"/>
    </row>
    <row r="50" spans="1:9" ht="12.75">
      <c r="A50" t="s">
        <v>74</v>
      </c>
      <c r="F50" s="3"/>
      <c r="G50" s="3"/>
      <c r="H50" s="3" t="s">
        <v>70</v>
      </c>
      <c r="I50" s="9">
        <f>(F6/F23)*100</f>
        <v>4.818429312956225</v>
      </c>
    </row>
    <row r="51" spans="6:9" ht="12.75">
      <c r="F51" s="3"/>
      <c r="G51" s="3"/>
      <c r="H51" s="3"/>
      <c r="I51" s="3"/>
    </row>
    <row r="52" spans="1:9" ht="12.75">
      <c r="A52" t="s">
        <v>75</v>
      </c>
      <c r="F52" s="3"/>
      <c r="G52" s="3"/>
      <c r="H52" s="3" t="s">
        <v>71</v>
      </c>
      <c r="I52" s="9">
        <f>(F6/(F23+F42-F46))*100</f>
        <v>4.790285199169392</v>
      </c>
    </row>
    <row r="54" ht="12.75">
      <c r="A54" t="s">
        <v>72</v>
      </c>
    </row>
  </sheetData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Sapura Motors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</cp:lastModifiedBy>
  <cp:lastPrinted>2006-01-23T07:58:14Z</cp:lastPrinted>
  <dcterms:created xsi:type="dcterms:W3CDTF">2002-11-13T06:50:06Z</dcterms:created>
  <dcterms:modified xsi:type="dcterms:W3CDTF">2006-01-23T08:07:42Z</dcterms:modified>
  <cp:category/>
  <cp:version/>
  <cp:contentType/>
  <cp:contentStatus/>
</cp:coreProperties>
</file>